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9_NBB\04_Unternehmenskommunikation\Externe Kommunikation\Internet\Relaunch 2017\2 NFL\02 Gas\Downloads\Downloads_NFL_Gas_30_Netzzugang\"/>
    </mc:Choice>
  </mc:AlternateContent>
  <xr:revisionPtr revIDLastSave="0" documentId="8_{0B804D88-DF66-4DB7-BDB8-19A92117377A}" xr6:coauthVersionLast="31" xr6:coauthVersionMax="31" xr10:uidLastSave="{00000000-0000-0000-0000-000000000000}"/>
  <bookViews>
    <workbookView xWindow="0" yWindow="0" windowWidth="19200" windowHeight="10785" tabRatio="789" firstSheet="1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2" sheetId="18" state="hidden" r:id="rId4"/>
    <sheet name="SLP-Temp-Gebiet Forst" sheetId="20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79017"/>
</workbook>
</file>

<file path=xl/calcChain.xml><?xml version="1.0" encoding="utf-8"?>
<calcChain xmlns="http://schemas.openxmlformats.org/spreadsheetml/2006/main">
  <c r="N70" i="20" l="1"/>
  <c r="M70" i="20"/>
  <c r="L70" i="20"/>
  <c r="K70" i="20"/>
  <c r="J70" i="20"/>
  <c r="I70" i="20"/>
  <c r="H70" i="20"/>
  <c r="G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F62" i="20"/>
  <c r="M63" i="20" s="1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F52" i="20"/>
  <c r="M53" i="20" s="1"/>
  <c r="N29" i="20"/>
  <c r="M29" i="20"/>
  <c r="L29" i="20"/>
  <c r="K29" i="20"/>
  <c r="J29" i="20"/>
  <c r="I29" i="20"/>
  <c r="H29" i="20"/>
  <c r="G29" i="20"/>
  <c r="F29" i="20"/>
  <c r="E29" i="20"/>
  <c r="T23" i="20"/>
  <c r="N19" i="20"/>
  <c r="M19" i="20"/>
  <c r="L19" i="20"/>
  <c r="K19" i="20"/>
  <c r="J19" i="20"/>
  <c r="I19" i="20"/>
  <c r="H19" i="20"/>
  <c r="G19" i="20"/>
  <c r="F19" i="20"/>
  <c r="E19" i="20"/>
  <c r="D22" i="20" s="1"/>
  <c r="F11" i="20"/>
  <c r="F9" i="20"/>
  <c r="E7" i="20"/>
  <c r="E6" i="20"/>
  <c r="E4" i="20"/>
  <c r="D32" i="20" l="1"/>
  <c r="K31" i="20" s="1"/>
  <c r="M31" i="20"/>
  <c r="I31" i="20"/>
  <c r="N31" i="20"/>
  <c r="J31" i="20"/>
  <c r="F31" i="20"/>
  <c r="M21" i="20"/>
  <c r="K21" i="20"/>
  <c r="I21" i="20"/>
  <c r="G21" i="20"/>
  <c r="N21" i="20"/>
  <c r="L21" i="20"/>
  <c r="J21" i="20"/>
  <c r="H21" i="20"/>
  <c r="F21" i="20"/>
  <c r="F53" i="20"/>
  <c r="H53" i="20"/>
  <c r="J53" i="20"/>
  <c r="L53" i="20"/>
  <c r="N53" i="20"/>
  <c r="F63" i="20"/>
  <c r="H63" i="20"/>
  <c r="J63" i="20"/>
  <c r="L63" i="20"/>
  <c r="N63" i="20"/>
  <c r="E53" i="20"/>
  <c r="G53" i="20"/>
  <c r="I53" i="20"/>
  <c r="K53" i="20"/>
  <c r="E63" i="20"/>
  <c r="G63" i="20"/>
  <c r="I63" i="20"/>
  <c r="K63" i="20"/>
  <c r="E7" i="18"/>
  <c r="E6" i="18"/>
  <c r="E4" i="18"/>
  <c r="E21" i="20" l="1"/>
  <c r="H31" i="20"/>
  <c r="L31" i="20"/>
  <c r="G31" i="20"/>
  <c r="E31" i="20" s="1"/>
  <c r="D66" i="20"/>
  <c r="D56" i="20"/>
  <c r="C33" i="15"/>
  <c r="C32" i="15"/>
  <c r="C29" i="15"/>
  <c r="C28" i="15"/>
  <c r="N65" i="20" l="1"/>
  <c r="L65" i="20"/>
  <c r="J65" i="20"/>
  <c r="H65" i="20"/>
  <c r="F65" i="20"/>
  <c r="G65" i="20"/>
  <c r="K65" i="20"/>
  <c r="I65" i="20"/>
  <c r="M65" i="20"/>
  <c r="N55" i="20"/>
  <c r="L55" i="20"/>
  <c r="J55" i="20"/>
  <c r="H55" i="20"/>
  <c r="F55" i="20"/>
  <c r="G55" i="20"/>
  <c r="K55" i="20"/>
  <c r="I55" i="20"/>
  <c r="M55" i="20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E55" i="20"/>
  <c r="E65" i="20"/>
  <c r="K53" i="18"/>
  <c r="E63" i="18"/>
  <c r="J6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C23" i="15"/>
  <c r="K21" i="18" l="1"/>
  <c r="L21" i="18"/>
  <c r="M21" i="18"/>
  <c r="J21" i="18"/>
  <c r="G21" i="18"/>
  <c r="H21" i="18"/>
  <c r="I21" i="18"/>
  <c r="F21" i="18"/>
  <c r="D56" i="18"/>
  <c r="J55" i="18" s="1"/>
  <c r="E31" i="18"/>
  <c r="D66" i="18"/>
  <c r="K65" i="18" s="1"/>
  <c r="K55" i="18"/>
  <c r="L55" i="18"/>
  <c r="H55" i="18"/>
  <c r="E21" i="18"/>
  <c r="I55" i="18"/>
  <c r="N55" i="18" l="1"/>
  <c r="M55" i="18"/>
  <c r="F55" i="18"/>
  <c r="G55" i="18"/>
  <c r="M65" i="18"/>
  <c r="L65" i="18"/>
  <c r="I65" i="18"/>
  <c r="N65" i="18"/>
  <c r="H65" i="18"/>
  <c r="G65" i="18"/>
  <c r="E55" i="18"/>
  <c r="F65" i="18"/>
  <c r="J65" i="18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E65" i="18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0" l="1"/>
  <c r="C5" i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D6" i="15"/>
  <c r="D6" i="7"/>
  <c r="C41" i="7" l="1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<sst xmlns="http://schemas.openxmlformats.org/spreadsheetml/2006/main" count="1342" uniqueCount="663">
  <si>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</si>
  <si>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</si>
  <si>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</si>
  <si>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</si>
  <si>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</si>
  <si>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</si>
  <si>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</si>
  <si>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</si>
  <si>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</si>
  <si>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</si>
  <si>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</si>
  <si>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</si>
  <si>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</si>
  <si>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</si>
  <si>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</si>
  <si>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</si>
  <si>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</si>
  <si>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</si>
  <si>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</si>
  <si>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</si>
  <si>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</si>
  <si>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</si>
  <si>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</si>
  <si>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</si>
  <si>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</si>
  <si>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</si>
  <si>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</si>
  <si>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</si>
  <si>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</si>
  <si>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</si>
  <si>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</si>
  <si>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</si>
  <si>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</si>
  <si>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</si>
  <si>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</si>
  <si>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</si>
  <si>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</si>
  <si>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</si>
  <si>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</si>
  <si>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</si>
  <si>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</si>
  <si>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</si>
  <si>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</si>
  <si>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</si>
  <si>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</si>
  <si>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</si>
  <si>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</si>
  <si>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</si>
  <si>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</si>
  <si>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</si>
  <si>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</si>
  <si>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</si>
  <si>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</si>
  <si>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</si>
  <si>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</si>
  <si>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</si>
  <si>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</si>
  <si>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</si>
  <si>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</si>
  <si>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</si>
  <si>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</si>
  <si>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</si>
  <si>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</si>
  <si>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</si>
  <si>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</si>
  <si>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</si>
  <si>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</si>
  <si>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</si>
  <si>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</si>
  <si>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</si>
  <si>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</si>
  <si>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</si>
  <si>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</si>
  <si>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</si>
  <si>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</si>
  <si>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</si>
  <si>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</si>
  <si>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</si>
  <si>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</si>
  <si>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</si>
  <si>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</si>
  <si>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</si>
  <si>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</si>
  <si>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</si>
  <si>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</si>
  <si>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</si>
  <si>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</si>
  <si>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</si>
  <si>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</si>
  <si>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</si>
  <si>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</si>
  <si>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</si>
  <si>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</si>
  <si>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</si>
  <si>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</si>
  <si>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</si>
  <si>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</si>
  <si>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</si>
  <si>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</si>
  <si>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</si>
  <si>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</si>
  <si>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</si>
  <si>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</si>
  <si>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</si>
  <si>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</si>
  <si>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</si>
  <si>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</si>
  <si>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</si>
  <si>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</si>
  <si>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</si>
  <si>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</si>
  <si>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</si>
  <si>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</si>
  <si>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</si>
  <si>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</si>
  <si>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</si>
  <si>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</si>
  <si>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</si>
  <si>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</si>
  <si>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</si>
  <si>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</si>
  <si>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</si>
  <si>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</si>
  <si>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</si>
  <si>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</si>
  <si>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</si>
  <si>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</si>
  <si>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</si>
  <si>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</si>
  <si>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</si>
  <si>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</si>
  <si>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</si>
  <si>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</si>
  <si>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</si>
  <si>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</si>
  <si>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</si>
  <si>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</si>
  <si>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</si>
  <si>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</si>
  <si>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</si>
  <si>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</si>
  <si>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</si>
  <si>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</si>
  <si>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</si>
  <si>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</si>
  <si>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</si>
  <si>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</si>
  <si>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</si>
  <si>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</si>
  <si>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</si>
  <si>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</si>
  <si>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</si>
  <si>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</si>
  <si>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</si>
  <si>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</si>
  <si>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</si>
  <si>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</si>
  <si>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</si>
  <si>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</si>
  <si>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</si>
  <si>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</si>
  <si>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</si>
  <si>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</si>
  <si>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</si>
  <si>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</si>
  <si>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</si>
  <si>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</si>
  <si>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</si>
  <si>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</si>
  <si>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</si>
  <si>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</si>
  <si>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</si>
  <si>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</si>
  <si>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</si>
  <si>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</si>
  <si>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</si>
  <si>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</si>
  <si>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</si>
  <si>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</si>
  <si>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</si>
  <si>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</si>
  <si>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</si>
  <si>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</si>
  <si>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</si>
  <si>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</si>
  <si>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</si>
  <si>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</si>
  <si>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</si>
  <si>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</si>
  <si>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</si>
  <si>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</si>
  <si>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</si>
  <si>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</si>
  <si>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</si>
  <si>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</si>
  <si>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</si>
  <si>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</si>
  <si>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</si>
  <si>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</si>
  <si>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</si>
  <si>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</si>
  <si>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</si>
  <si>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</si>
  <si>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</si>
  <si>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</si>
  <si>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</si>
  <si>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</si>
  <si>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</si>
  <si>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</si>
  <si>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</si>
  <si>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</si>
  <si>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</si>
  <si>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</si>
  <si>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</si>
  <si>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</si>
  <si>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</si>
  <si>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</si>
  <si>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</si>
  <si>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</si>
  <si>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</si>
  <si>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</si>
  <si>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</si>
  <si>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</si>
  <si>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</si>
  <si>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</si>
  <si>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</si>
  <si>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</si>
  <si>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</si>
  <si>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</si>
  <si>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</si>
  <si>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</si>
  <si>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</si>
  <si>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</si>
  <si>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</si>
  <si>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</si>
  <si>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</si>
  <si>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</si>
  <si>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</si>
  <si>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</si>
  <si>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</si>
  <si>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</si>
  <si>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</si>
  <si>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</si>
  <si>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</si>
  <si>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</si>
  <si>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</si>
  <si>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</si>
  <si>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</si>
  <si>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</si>
  <si>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</si>
  <si>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</si>
  <si>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</si>
  <si>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</si>
  <si>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</si>
  <si>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</si>
  <si>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</si>
  <si>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</si>
  <si>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</si>
  <si>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</si>
  <si>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</si>
  <si>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</si>
  <si>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</si>
  <si>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</si>
  <si>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</si>
  <si>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</si>
  <si>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</si>
  <si>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</si>
  <si>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</si>
  <si>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</si>
  <si>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</si>
  <si>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</si>
  <si>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</si>
  <si>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</si>
  <si>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</si>
  <si>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</si>
  <si>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</si>
  <si>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</si>
  <si>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</si>
  <si>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</si>
  <si>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</si>
  <si>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</si>
  <si>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</si>
  <si>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</si>
  <si>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</si>
  <si>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</si>
  <si>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</si>
  <si>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</si>
  <si>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</si>
  <si>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</si>
  <si>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</si>
  <si>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</si>
  <si>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</si>
  <si>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</si>
  <si>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</si>
  <si>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</si>
  <si>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</si>
  <si>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</si>
  <si>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</si>
  <si>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</si>
  <si>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</si>
  <si>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</si>
  <si>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</si>
  <si>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</si>
  <si>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</si>
  <si>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</si>
  <si>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</si>
  <si>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</si>
  <si>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</si>
  <si>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</si>
  <si>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</si>
  <si>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</si>
  <si>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</si>
  <si>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</si>
  <si>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</si>
  <si>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</si>
  <si>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</si>
  <si>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</si>
  <si>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</si>
  <si>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</si>
  <si>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</si>
  <si>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</si>
  <si>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</si>
  <si>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</si>
  <si>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</si>
  <si>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</si>
  <si>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</si>
  <si>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</si>
  <si>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</si>
  <si>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</si>
  <si>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</si>
  <si>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</si>
  <si>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</si>
  <si>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</si>
  <si>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</si>
  <si>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</si>
  <si>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</si>
  <si>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</si>
  <si>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</si>
  <si>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</si>
  <si>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</si>
  <si>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</si>
  <si>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</si>
  <si>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</si>
  <si>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</si>
  <si>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</si>
  <si>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</si>
  <si>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</si>
  <si>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</si>
  <si>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</si>
  <si>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</si>
  <si>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</si>
  <si>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</si>
  <si>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</si>
  <si>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</si>
  <si>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</si>
  <si>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</si>
  <si>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</si>
  <si>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</si>
  <si>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</si>
  <si>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</si>
  <si>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</si>
  <si>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</si>
  <si>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</si>
  <si>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</si>
  <si>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</si>
  <si>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</si>
  <si>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</si>
  <si>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</si>
  <si>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</si>
  <si>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</si>
  <si>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</si>
  <si>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</si>
  <si>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</si>
  <si>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</si>
  <si>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</si>
  <si>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</si>
  <si>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</si>
  <si>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</si>
  <si>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</si>
  <si>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</si>
  <si>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</si>
  <si>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</si>
  <si>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</si>
  <si>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</si>
  <si>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</si>
  <si>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</si>
  <si>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</si>
  <si>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</si>
  <si>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</si>
  <si>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</si>
  <si>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</si>
  <si>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</si>
  <si>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</si>
  <si>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</si>
  <si>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</si>
  <si>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</si>
  <si>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</si>
  <si>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</si>
  <si>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</si>
  <si>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</si>
  <si>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</si>
  <si>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</si>
  <si>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</si>
  <si>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</si>
  <si>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</si>
  <si>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</si>
  <si>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</si>
  <si>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</si>
  <si>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</si>
  <si>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</si>
  <si>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</si>
  <si>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</si>
  <si>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</si>
  <si>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</si>
  <si>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</si>
  <si>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</si>
  <si>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</si>
  <si>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</si>
  <si>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</si>
  <si>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</si>
  <si>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</si>
  <si>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</si>
  <si>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</si>
  <si>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</si>
  <si>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</si>
  <si>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</si>
  <si>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</si>
  <si>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</si>
  <si>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</si>
  <si>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</si>
  <si>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</si>
  <si>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</si>
  <si>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</si>
  <si>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</si>
  <si>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</si>
  <si>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</si>
  <si>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</si>
  <si>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</si>
  <si>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</si>
  <si>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</si>
  <si>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</si>
  <si>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</si>
  <si>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</si>
  <si>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</si>
  <si>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</si>
  <si>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</si>
  <si>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</si>
  <si>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</si>
  <si>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</si>
  <si>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</si>
  <si>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</si>
  <si>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</si>
  <si>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</si>
  <si>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</si>
  <si>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</si>
  <si>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</si>
  <si>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</si>
  <si>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</si>
  <si>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</si>
  <si>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</si>
  <si>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</si>
  <si>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</si>
  <si>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</si>
  <si>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</si>
  <si>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</si>
  <si>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</si>
  <si>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</si>
  <si>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</si>
  <si>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</si>
  <si>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</si>
  <si>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</si>
  <si>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</si>
  <si>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</si>
  <si>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</si>
  <si>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</si>
  <si>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</si>
  <si>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</si>
  <si>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</si>
  <si>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</si>
  <si>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</si>
  <si>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</si>
  <si>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</si>
  <si>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</si>
  <si>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</si>
  <si>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</si>
  <si>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</si>
  <si>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</si>
  <si>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</si>
  <si>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</si>
  <si>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</si>
  <si>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</si>
  <si>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</si>
  <si>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</si>
  <si>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</si>
  <si>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</si>
  <si>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</si>
  <si>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</si>
  <si>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</si>
  <si>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</si>
  <si>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</si>
  <si>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</si>
  <si>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</si>
  <si>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</si>
  <si>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</si>
  <si>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</si>
  <si>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</si>
  <si>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</si>
  <si>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</si>
  <si>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</si>
  <si>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</si>
  <si>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</si>
  <si>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</si>
  <si>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</si>
  <si>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</si>
  <si>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</si>
  <si>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</si>
  <si>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</si>
  <si>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</si>
  <si>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</si>
  <si>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</si>
  <si>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</si>
  <si>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</si>
  <si>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</si>
  <si>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</si>
  <si>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</si>
  <si>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</si>
  <si>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</si>
  <si>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</si>
  <si>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</si>
  <si>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</si>
  <si>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</si>
  <si>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</si>
  <si>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</si>
  <si>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</si>
  <si>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</si>
  <si>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</si>
  <si>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</si>
  <si>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</si>
  <si>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</si>
  <si>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</si>
  <si>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</si>
  <si>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</si>
  <si>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</si>
  <si>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</si>
  <si>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</si>
  <si>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</si>
  <si>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</si>
  <si>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</si>
  <si>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</si>
  <si>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</si>
  <si>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</si>
  <si>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</si>
  <si>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</si>
  <si>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</si>
  <si>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</si>
  <si>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</si>
  <si>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</si>
  <si>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</si>
  <si>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</si>
  <si>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</si>
  <si>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</si>
  <si>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</si>
  <si>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</si>
  <si>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</si>
  <si>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</si>
  <si>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</si>
  <si>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</si>
  <si>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</si>
  <si>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</si>
  <si>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</si>
  <si>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</si>
  <si>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</si>
  <si>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</si>
  <si>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</si>
  <si>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</si>
  <si>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</si>
  <si>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</si>
  <si>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</si>
  <si>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</si>
  <si>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</si>
  <si>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</si>
  <si>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</si>
  <si>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</si>
  <si>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</si>
  <si>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</si>
  <si>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</si>
  <si>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</si>
  <si>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</si>
  <si>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</si>
  <si>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</si>
  <si>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</si>
  <si>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</si>
  <si>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</si>
  <si>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</si>
  <si>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</si>
  <si>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</si>
  <si>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</si>
  <si>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</si>
  <si>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</si>
  <si>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</si>
  <si>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</si>
  <si>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</si>
  <si>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</si>
  <si>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</si>
  <si>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</si>
  <si>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</si>
  <si>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</si>
  <si>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</si>
  <si>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</si>
  <si>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</si>
  <si>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</si>
  <si>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</si>
  <si>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</si>
  <si>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</si>
  <si>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</si>
  <si>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</si>
  <si>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</si>
  <si>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</si>
  <si>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</si>
  <si>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</si>
  <si>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</si>
  <si>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</si>
  <si>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</si>
  <si>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</si>
  <si>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</si>
  <si>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</si>
  <si>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</si>
  <si>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</si>
  <si>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</si>
  <si>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</si>
  <si>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</si>
  <si>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</si>
  <si>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</si>
  <si>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</si>
  <si>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</si>
  <si>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</si>
  <si>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</si>
  <si>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</si>
  <si>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</si>
  <si>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</si>
  <si>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</si>
  <si>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</si>
  <si>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</si>
  <si>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</si>
  <si>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</si>
  <si>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</si>
  <si>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</si>
  <si>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</si>
  <si>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</si>
  <si>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</si>
  <si>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</si>
  <si>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Gabor Antok</t>
  </si>
  <si>
    <t>g.antok@nbb-netzgesellschaft.de</t>
  </si>
  <si>
    <t>030/81876-1313</t>
  </si>
  <si>
    <t xml:space="preserve"> NCHN007000820000</t>
  </si>
  <si>
    <t>Cottbus</t>
  </si>
  <si>
    <t>Netzgesellschaft Forst (Lausitz) mbH &amp; Co. KG</t>
  </si>
  <si>
    <t>9870015300005</t>
  </si>
  <si>
    <t>Euloer Strasse 91</t>
  </si>
  <si>
    <t>Forst (Lausitz)</t>
  </si>
  <si>
    <t>Forst</t>
  </si>
  <si>
    <t>NFL verwendet eigene Lastprofile für die Berchnung der synth. Lastprofilwerte.</t>
  </si>
  <si>
    <t>GASPOOLNH7001531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</si>
</sst>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0" fillId="77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6" fillId="77" borderId="0" xfId="0" applyFont="1" applyFill="1" applyAlignment="1" applyProtection="1"/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336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504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42191</v>
      </c>
      <c r="E29" s="8"/>
      <c r="F29" s="8"/>
      <c r="G29" s="8"/>
      <c r="H29" s="8"/>
    </row>
    <row r="30" spans="2:12">
      <c r="B30" s="21" t="s">
        <v>346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36" sqref="D3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256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42276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259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485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261</v>
      </c>
      <c r="D15" s="43">
        <v>3149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263</v>
      </c>
      <c r="D19" s="41" t="s">
        <v>651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264</v>
      </c>
      <c r="D21" s="44" t="s">
        <v>652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265</v>
      </c>
      <c r="D23" s="41" t="s">
        <v>653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394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Forst</v>
      </c>
      <c r="E28" s="38"/>
      <c r="F28" s="11"/>
      <c r="G28" s="2"/>
    </row>
    <row r="29" spans="1:15">
      <c r="B29" s="15"/>
      <c r="C29" s="22" t="s">
        <v>394</v>
      </c>
      <c r="D29" s="45" t="s">
        <v>660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zoomScale="110" zoomScaleNormal="110" workbookViewId="0">
      <selection activeCell="E7" sqref="E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Netzgesellschaft Forst (Lausitz) 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Forst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9870015300005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266</v>
      </c>
      <c r="D11" s="33" t="s">
        <v>257</v>
      </c>
      <c r="E11" s="15"/>
      <c r="H11" s="271" t="s">
        <v>254</v>
      </c>
      <c r="I11" s="271" t="s">
        <v>257</v>
      </c>
      <c r="J11" s="271" t="s">
        <v>258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430</v>
      </c>
      <c r="D15" s="42" t="s">
        <v>654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342" t="s">
        <v>662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134</v>
      </c>
      <c r="E18" s="15"/>
      <c r="H18" s="269" t="s">
        <v>255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571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609</v>
      </c>
      <c r="D22" s="49" t="s">
        <v>606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 xml:space="preserve">Berechnung der Tagesmenge mit: </v>
      </c>
      <c r="D23" s="49"/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/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574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573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495</v>
      </c>
      <c r="D35" s="341">
        <v>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364</v>
      </c>
      <c r="D37" s="34">
        <v>2000000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365</v>
      </c>
      <c r="D40" s="36"/>
      <c r="E40" s="15" t="s">
        <v>537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660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conditionalFormatting sqref="D15">
    <cfRule type="expression" dxfId="56" priority="21">
      <formula>IF($D$11="Gaspool",1,0)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540</v>
      </c>
    </row>
    <row r="3" spans="2:56" ht="15" customHeight="1">
      <c r="B3" s="171"/>
    </row>
    <row r="4" spans="2:56">
      <c r="B4" s="130"/>
      <c r="C4" s="56" t="s">
        <v>445</v>
      </c>
      <c r="D4" s="57"/>
      <c r="E4" s="330" t="str">
        <f>Netzbetreiber!$D$9</f>
        <v>Netzgesellschaft Forst (Lausitz) mbH &amp; Co. KG</v>
      </c>
      <c r="F4" s="130"/>
      <c r="M4" s="130"/>
      <c r="N4" s="130"/>
      <c r="O4" s="130"/>
    </row>
    <row r="5" spans="2:56">
      <c r="B5" s="130"/>
      <c r="C5" s="56" t="s">
        <v>444</v>
      </c>
      <c r="D5" s="57"/>
      <c r="E5" s="58" t="str">
        <f>Netzbetreiber!$D$28</f>
        <v>Forst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487</v>
      </c>
      <c r="D6" s="57"/>
      <c r="E6" s="329" t="str">
        <f>Netzbetreiber!$D$11</f>
        <v>9870015300005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497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519</v>
      </c>
      <c r="D9" s="130"/>
      <c r="E9" s="130"/>
      <c r="F9" s="154">
        <f>'SLP-Verfahren'!D46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581</v>
      </c>
      <c r="D10" s="130"/>
      <c r="E10" s="130"/>
      <c r="F10" s="49">
        <v>2</v>
      </c>
      <c r="G10" s="57"/>
      <c r="H10" s="172" t="s">
        <v>598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599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580</v>
      </c>
      <c r="D13" s="343"/>
      <c r="E13" s="343"/>
      <c r="F13" s="181" t="s">
        <v>544</v>
      </c>
      <c r="G13" s="130" t="s">
        <v>542</v>
      </c>
      <c r="H13" s="261" t="s">
        <v>559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448</v>
      </c>
      <c r="D14" s="344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30"/>
      <c r="K14" s="130"/>
      <c r="L14" s="130"/>
      <c r="M14" s="130"/>
      <c r="N14" s="130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30"/>
      <c r="C15" s="344" t="s">
        <v>386</v>
      </c>
      <c r="D15" s="344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30"/>
      <c r="K15" s="130"/>
      <c r="L15" s="130"/>
      <c r="M15" s="130"/>
      <c r="N15" s="130"/>
      <c r="O15" s="161" t="s">
        <v>524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3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514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520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3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6" t="s">
        <v>577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6" t="s">
        <v>502</v>
      </c>
      <c r="F26" s="156" t="s">
        <v>502</v>
      </c>
      <c r="G26" s="156"/>
      <c r="H26" s="156"/>
      <c r="I26" s="156"/>
      <c r="J26" s="156"/>
      <c r="K26" s="156"/>
      <c r="L26" s="156"/>
      <c r="M26" s="156"/>
      <c r="N26" s="156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516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253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252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451</v>
      </c>
      <c r="D34" s="153" t="s">
        <v>450</v>
      </c>
      <c r="E34" s="156" t="s">
        <v>509</v>
      </c>
      <c r="F34" s="156" t="s">
        <v>509</v>
      </c>
      <c r="G34" s="156" t="s">
        <v>509</v>
      </c>
      <c r="H34" s="156" t="s">
        <v>509</v>
      </c>
      <c r="I34" s="162"/>
      <c r="J34" s="162"/>
      <c r="K34" s="162"/>
      <c r="L34" s="162"/>
      <c r="M34" s="162"/>
      <c r="N34" s="162"/>
      <c r="O34" s="183" t="s">
        <v>141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3" t="s">
        <v>602</v>
      </c>
      <c r="E35" s="156" t="s">
        <v>600</v>
      </c>
      <c r="F35" s="156" t="s">
        <v>600</v>
      </c>
      <c r="G35" s="156" t="s">
        <v>600</v>
      </c>
      <c r="H35" s="156" t="s">
        <v>600</v>
      </c>
      <c r="I35" s="156" t="s">
        <v>600</v>
      </c>
      <c r="J35" s="156" t="s">
        <v>600</v>
      </c>
      <c r="K35" s="156" t="s">
        <v>600</v>
      </c>
      <c r="L35" s="156" t="s">
        <v>600</v>
      </c>
      <c r="M35" s="156" t="s">
        <v>600</v>
      </c>
      <c r="N35" s="156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9" t="s">
        <v>534</v>
      </c>
      <c r="E36" s="162" t="s">
        <v>452</v>
      </c>
      <c r="F36" s="162" t="s">
        <v>452</v>
      </c>
      <c r="G36" s="162" t="s">
        <v>453</v>
      </c>
      <c r="H36" s="162" t="s">
        <v>453</v>
      </c>
      <c r="I36" s="162"/>
      <c r="J36" s="162"/>
      <c r="K36" s="162"/>
      <c r="L36" s="162"/>
      <c r="M36" s="162"/>
      <c r="N36" s="162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268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575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539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3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139</v>
      </c>
      <c r="D64" s="178" t="s">
        <v>253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252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141</v>
      </c>
    </row>
    <row r="68" spans="2:15">
      <c r="B68" s="181"/>
      <c r="C68" s="185" t="s">
        <v>451</v>
      </c>
      <c r="D68" s="153" t="s">
        <v>450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141</v>
      </c>
    </row>
    <row r="69" spans="2:15">
      <c r="B69" s="181"/>
      <c r="C69" s="185" t="s">
        <v>601</v>
      </c>
      <c r="D69" s="153" t="s">
        <v>602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9" t="s">
        <v>534</v>
      </c>
      <c r="E70" s="163" t="s">
        <v>453</v>
      </c>
      <c r="F70" s="163" t="s">
        <v>453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141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18">
      <formula>IF(E$20&lt;=$F$18,1,0)</formula>
    </cfRule>
  </conditionalFormatting>
  <conditionalFormatting sqref="E32:N36">
    <cfRule type="expression" dxfId="46" priority="17">
      <formula>IF(E$30&lt;=$F$28,1,0)</formula>
    </cfRule>
  </conditionalFormatting>
  <conditionalFormatting sqref="E26:F26">
    <cfRule type="expression" dxfId="45" priority="16">
      <formula>IF(E$20&lt;=$F$18,1,0)</formula>
    </cfRule>
  </conditionalFormatting>
  <conditionalFormatting sqref="E26:N26">
    <cfRule type="expression" dxfId="44" priority="15">
      <formula>IF(E$20&lt;=$F$18,1,0)</formula>
    </cfRule>
  </conditionalFormatting>
  <conditionalFormatting sqref="E56:N59">
    <cfRule type="expression" dxfId="43" priority="14">
      <formula>IF(E$54&lt;=$F$52,1,0)</formula>
    </cfRule>
  </conditionalFormatting>
  <conditionalFormatting sqref="E60:N60">
    <cfRule type="expression" dxfId="42" priority="13">
      <formula>IF(E$54&lt;=$F$52,1,0)</formula>
    </cfRule>
  </conditionalFormatting>
  <conditionalFormatting sqref="E66:N68">
    <cfRule type="expression" dxfId="41" priority="12">
      <formula>IF(E$64&lt;=$F$62,1,0)</formula>
    </cfRule>
  </conditionalFormatting>
  <conditionalFormatting sqref="E65:N68 E70:N70">
    <cfRule type="expression" dxfId="40" priority="11">
      <formula>IF(E$64&gt;$F$62,1,0)</formula>
    </cfRule>
  </conditionalFormatting>
  <conditionalFormatting sqref="E56:N60">
    <cfRule type="expression" dxfId="39" priority="10">
      <formula>IF(E$54&gt;$F$52,1,0)</formula>
    </cfRule>
  </conditionalFormatting>
  <conditionalFormatting sqref="E21:N26">
    <cfRule type="expression" dxfId="38" priority="9">
      <formula>IF(E$20&gt;$F$18,1,0)</formula>
    </cfRule>
  </conditionalFormatting>
  <conditionalFormatting sqref="E32:N36">
    <cfRule type="expression" dxfId="37" priority="8">
      <formula>IF(E$30&gt;$F$28,1,0)</formula>
    </cfRule>
  </conditionalFormatting>
  <conditionalFormatting sqref="H11 H8:H9">
    <cfRule type="expression" dxfId="36" priority="7">
      <formula>IF($F$9=1,1,0)</formula>
    </cfRule>
  </conditionalFormatting>
  <conditionalFormatting sqref="E55:N55">
    <cfRule type="expression" dxfId="35" priority="6">
      <formula>IF(E$54&gt;$F$52,1,0)</formula>
    </cfRule>
  </conditionalFormatting>
  <conditionalFormatting sqref="E31:N31">
    <cfRule type="expression" dxfId="34" priority="5">
      <formula>IF(E$30&gt;$F$28,1,0)</formula>
    </cfRule>
  </conditionalFormatting>
  <conditionalFormatting sqref="E70:N70">
    <cfRule type="expression" dxfId="33" priority="4">
      <formula>IF(E$64&lt;=$F$62,1,0)</formula>
    </cfRule>
  </conditionalFormatting>
  <conditionalFormatting sqref="H10">
    <cfRule type="expression" dxfId="32" priority="3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list" allowBlank="1" showInputMessage="1" showErrorMessage="1" sqref="E35:N35 E69:N69" xr:uid="{00000000-0002-0000-0300-000000000000}">
      <formula1>$R$35:$S$35</formula1>
    </dataValidation>
    <dataValidation type="list" allowBlank="1" showInputMessage="1" showErrorMessage="1" sqref="G14:G15" xr:uid="{00000000-0002-0000-0300-000001000000}">
      <formula1>$R$14:$AC$14</formula1>
    </dataValidation>
    <dataValidation type="list" allowBlank="1" showInputMessage="1" showErrorMessage="1" sqref="F14:F15" xr:uid="{00000000-0002-0000-0300-000002000000}">
      <formula1>$R$15:$AV$15</formula1>
    </dataValidation>
    <dataValidation type="list" allowBlank="1" showInputMessage="1" showErrorMessage="1" sqref="F62" xr:uid="{00000000-0002-0000-0300-000003000000}">
      <formula1>$E$64:$N$64</formula1>
    </dataValidation>
    <dataValidation type="list" allowBlank="1" showInputMessage="1" showErrorMessage="1" sqref="F28" xr:uid="{00000000-0002-0000-0300-000004000000}">
      <formula1>$E$30:$N$30</formula1>
    </dataValidation>
    <dataValidation type="list" allowBlank="1" showInputMessage="1" showErrorMessage="1" sqref="F18" xr:uid="{00000000-0002-0000-0300-000005000000}">
      <formula1>$E$20:$N$20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E23:N23 E57:N57" xr:uid="{00000000-0002-0000-0300-000007000000}">
      <formula1>$R$23:$T$23</formula1>
    </dataValidation>
    <dataValidation type="list" allowBlank="1" showInputMessage="1" showErrorMessage="1" sqref="E34:N34 E68:N68" xr:uid="{00000000-0002-0000-03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300-000009000000}">
      <formula1>$R$33:$AB$33</formula1>
    </dataValidation>
    <dataValidation type="list" allowBlank="1" showInputMessage="1" showErrorMessage="1" sqref="E26:N26 E60:N60" xr:uid="{00000000-0002-0000-0300-00000A000000}">
      <formula1>$R$26:$S$26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whole" allowBlank="1" showInputMessage="1" showErrorMessage="1" sqref="F9" xr:uid="{00000000-0002-0000-03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M9" sqref="M9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540</v>
      </c>
    </row>
    <row r="3" spans="2:56" ht="15" customHeight="1">
      <c r="B3" s="171"/>
    </row>
    <row r="4" spans="2:56">
      <c r="B4" s="130"/>
      <c r="C4" s="56" t="s">
        <v>445</v>
      </c>
      <c r="D4" s="57"/>
      <c r="E4" s="330" t="str">
        <f>Netzbetreiber!D9</f>
        <v>Netzgesellschaft Forst (Lausitz) mbH &amp; Co. KG</v>
      </c>
      <c r="F4" s="330"/>
      <c r="G4" s="330"/>
      <c r="M4" s="130"/>
      <c r="N4" s="130"/>
      <c r="O4" s="130"/>
    </row>
    <row r="5" spans="2:56">
      <c r="B5" s="130"/>
      <c r="C5" s="56" t="s">
        <v>444</v>
      </c>
      <c r="D5" s="57"/>
      <c r="E5" s="58" t="str">
        <f>Netzbetreiber!D28</f>
        <v>Forst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487</v>
      </c>
      <c r="D6" s="57"/>
      <c r="E6" s="329" t="str">
        <f>Netzbetreiber!D11</f>
        <v>9870015300005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497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519</v>
      </c>
      <c r="D9" s="130"/>
      <c r="E9" s="130"/>
      <c r="F9" s="154">
        <f>'SLP-Verfahren'!D46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581</v>
      </c>
      <c r="D10" s="130"/>
      <c r="E10" s="130"/>
      <c r="F10" s="49">
        <v>1</v>
      </c>
      <c r="G10" s="57"/>
      <c r="H10" s="172" t="s">
        <v>598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599</v>
      </c>
      <c r="D11" s="130"/>
      <c r="E11" s="130"/>
      <c r="F11" s="333" t="str">
        <f>INDEX('SLP-Verfahren'!D48:D62,'SLP-Temp-Gebiet Forst'!F10)</f>
        <v>Forst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580</v>
      </c>
      <c r="D13" s="343"/>
      <c r="E13" s="343"/>
      <c r="F13" s="181" t="s">
        <v>544</v>
      </c>
      <c r="G13" s="130" t="s">
        <v>542</v>
      </c>
      <c r="H13" s="261" t="s">
        <v>559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448</v>
      </c>
      <c r="D14" s="344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30"/>
      <c r="K14" s="130"/>
      <c r="L14" s="130"/>
      <c r="M14" s="130"/>
      <c r="N14" s="130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30"/>
      <c r="C15" s="344" t="s">
        <v>386</v>
      </c>
      <c r="D15" s="344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30"/>
      <c r="K15" s="130"/>
      <c r="L15" s="130"/>
      <c r="M15" s="130"/>
      <c r="N15" s="130"/>
      <c r="O15" s="161" t="s">
        <v>501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493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3"/>
      <c r="D16" s="34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514</v>
      </c>
      <c r="C17" s="175"/>
      <c r="D17" s="34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520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515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3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6" t="s">
        <v>501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6" t="s">
        <v>655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60">
        <v>10496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6" t="s">
        <v>502</v>
      </c>
      <c r="F26" s="156" t="s">
        <v>502</v>
      </c>
      <c r="G26" s="156"/>
      <c r="H26" s="156"/>
      <c r="I26" s="156"/>
      <c r="J26" s="156"/>
      <c r="K26" s="156"/>
      <c r="L26" s="156"/>
      <c r="M26" s="156"/>
      <c r="N26" s="156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516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253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252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451</v>
      </c>
      <c r="D34" s="153" t="s">
        <v>450</v>
      </c>
      <c r="E34" s="156" t="s">
        <v>509</v>
      </c>
      <c r="F34" s="156" t="s">
        <v>509</v>
      </c>
      <c r="G34" s="156" t="s">
        <v>509</v>
      </c>
      <c r="H34" s="156" t="s">
        <v>509</v>
      </c>
      <c r="I34" s="162"/>
      <c r="J34" s="162"/>
      <c r="K34" s="162"/>
      <c r="L34" s="162"/>
      <c r="M34" s="162"/>
      <c r="N34" s="162"/>
      <c r="O34" s="183" t="s">
        <v>141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3" t="s">
        <v>602</v>
      </c>
      <c r="E35" s="156" t="s">
        <v>600</v>
      </c>
      <c r="F35" s="156" t="s">
        <v>600</v>
      </c>
      <c r="G35" s="156" t="s">
        <v>600</v>
      </c>
      <c r="H35" s="156" t="s">
        <v>600</v>
      </c>
      <c r="I35" s="156" t="s">
        <v>600</v>
      </c>
      <c r="J35" s="156" t="s">
        <v>600</v>
      </c>
      <c r="K35" s="156" t="s">
        <v>600</v>
      </c>
      <c r="L35" s="156" t="s">
        <v>600</v>
      </c>
      <c r="M35" s="156" t="s">
        <v>600</v>
      </c>
      <c r="N35" s="156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9" t="s">
        <v>534</v>
      </c>
      <c r="E36" s="162" t="s">
        <v>452</v>
      </c>
      <c r="F36" s="162" t="s">
        <v>452</v>
      </c>
      <c r="G36" s="162" t="s">
        <v>453</v>
      </c>
      <c r="H36" s="162" t="s">
        <v>453</v>
      </c>
      <c r="I36" s="162"/>
      <c r="J36" s="162"/>
      <c r="K36" s="162"/>
      <c r="L36" s="162"/>
      <c r="M36" s="162"/>
      <c r="N36" s="162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268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575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539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515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3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6" t="str">
        <f>E24</f>
        <v>Cottbus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60">
        <f>E25</f>
        <v>10496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30"/>
      <c r="E62" s="130"/>
      <c r="F62" s="157">
        <f>F28</f>
        <v>1</v>
      </c>
    </row>
    <row r="63" spans="2:28" ht="15" customHeight="1">
      <c r="E63" s="176">
        <f>IF(E64&gt;$F$62,0,1)</f>
        <v>1</v>
      </c>
      <c r="F63" s="176">
        <f t="shared" ref="F63:N63" si="7">IF(F64&gt;$F$62,0,1)</f>
        <v>0</v>
      </c>
      <c r="G63" s="176">
        <f t="shared" si="7"/>
        <v>0</v>
      </c>
      <c r="H63" s="176">
        <f t="shared" si="7"/>
        <v>0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139</v>
      </c>
      <c r="D64" s="178" t="s">
        <v>253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252</v>
      </c>
      <c r="E65" s="279">
        <f>1-SUMPRODUCT(F63:N63,F65:N65)</f>
        <v>1</v>
      </c>
      <c r="F65" s="279">
        <f>ROUND(F66/$D$66,4)</f>
        <v>0.5</v>
      </c>
      <c r="G65" s="279">
        <f t="shared" ref="G65:N65" si="8">ROUND(G66/$D$66,4)</f>
        <v>0.25</v>
      </c>
      <c r="H65" s="279">
        <f t="shared" si="8"/>
        <v>0.125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141</v>
      </c>
    </row>
    <row r="68" spans="2:15">
      <c r="B68" s="181"/>
      <c r="C68" s="185" t="s">
        <v>451</v>
      </c>
      <c r="D68" s="153" t="s">
        <v>450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141</v>
      </c>
    </row>
    <row r="69" spans="2:15">
      <c r="B69" s="181"/>
      <c r="C69" s="185" t="s">
        <v>601</v>
      </c>
      <c r="D69" s="153" t="s">
        <v>602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9" t="s">
        <v>534</v>
      </c>
      <c r="E70" s="163" t="s">
        <v>453</v>
      </c>
      <c r="F70" s="163" t="s">
        <v>453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141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whole" allowBlank="1" showInputMessage="1" showErrorMessage="1" sqref="F9" xr:uid="{00000000-0002-0000-0400-000000000000}">
      <formula1>1</formula1>
      <formula2>20</formula2>
    </dataValidation>
    <dataValidation type="list" allowBlank="1" showInputMessage="1" showErrorMessage="1" sqref="E36:N36 E70:N70" xr:uid="{00000000-0002-0000-0400-000001000000}">
      <formula1>$R$36:$S$36</formula1>
    </dataValidation>
    <dataValidation type="list" allowBlank="1" showInputMessage="1" showErrorMessage="1" sqref="E26:N26 E60:N60" xr:uid="{00000000-0002-0000-04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400-000003000000}">
      <formula1>$R$33:$AB$33</formula1>
    </dataValidation>
    <dataValidation type="list" allowBlank="1" showInputMessage="1" showErrorMessage="1" sqref="E34:N34 E68:N68" xr:uid="{00000000-0002-0000-0400-000004000000}">
      <formula1>$R$34:$S$34</formula1>
    </dataValidation>
    <dataValidation type="list" allowBlank="1" showInputMessage="1" showErrorMessage="1" sqref="E23:N23 E57:N57" xr:uid="{00000000-0002-0000-0400-000005000000}">
      <formula1>$R$23:$T$23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F18" xr:uid="{00000000-0002-0000-0400-000007000000}">
      <formula1>$E$20:$N$20</formula1>
    </dataValidation>
    <dataValidation type="list" allowBlank="1" showInputMessage="1" showErrorMessage="1" sqref="F28" xr:uid="{00000000-0002-0000-0400-000008000000}">
      <formula1>$E$30:$N$30</formula1>
    </dataValidation>
    <dataValidation type="list" allowBlank="1" showInputMessage="1" showErrorMessage="1" sqref="F62" xr:uid="{00000000-0002-0000-0400-000009000000}">
      <formula1>$E$64:$N$64</formula1>
    </dataValidation>
    <dataValidation type="list" allowBlank="1" showInputMessage="1" showErrorMessage="1" sqref="F14:F15" xr:uid="{00000000-0002-0000-0400-00000A000000}">
      <formula1>$R$15:$AV$15</formula1>
    </dataValidation>
    <dataValidation type="list" allowBlank="1" showInputMessage="1" showErrorMessage="1" sqref="G14:G15" xr:uid="{00000000-0002-0000-0400-00000B000000}">
      <formula1>$R$14:$AC$14</formula1>
    </dataValidation>
    <dataValidation type="list" allowBlank="1" showInputMessage="1" showErrorMessage="1" sqref="E35:N35 E69:N69" xr:uid="{00000000-0002-0000-0400-00000C000000}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K2" sqref="K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466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368</v>
      </c>
      <c r="D5" s="54" t="str">
        <f>Netzbetreiber!$D$9</f>
        <v>Netzgesellschaft Forst (Lausitz) mbH &amp; Co. KG</v>
      </c>
      <c r="E5" s="130"/>
      <c r="J5" s="88" t="s">
        <v>497</v>
      </c>
      <c r="K5" s="346" t="s">
        <v>661</v>
      </c>
      <c r="L5" s="346"/>
      <c r="M5" s="346"/>
      <c r="N5" s="346"/>
      <c r="O5" s="346"/>
      <c r="P5" s="346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335</v>
      </c>
      <c r="D6" s="54" t="str">
        <f>Netzbetreiber!$D$28</f>
        <v>Forst</v>
      </c>
      <c r="E6" s="130"/>
      <c r="F6" s="130"/>
      <c r="K6" s="131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487</v>
      </c>
      <c r="D7" s="54" t="str">
        <f>Netzbetreiber!$D$11</f>
        <v>9870015300005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495</v>
      </c>
      <c r="J8" s="132">
        <f>COUNTA(D12:D100)</f>
        <v>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246</v>
      </c>
      <c r="C10" s="135" t="s">
        <v>494</v>
      </c>
      <c r="D10" s="134" t="s">
        <v>146</v>
      </c>
      <c r="E10" s="272" t="s">
        <v>508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631</v>
      </c>
      <c r="M10" s="150" t="s">
        <v>640</v>
      </c>
      <c r="N10" s="151" t="s">
        <v>641</v>
      </c>
      <c r="O10" s="151" t="s">
        <v>642</v>
      </c>
      <c r="P10" s="152" t="s">
        <v>643</v>
      </c>
      <c r="Q10" s="146" t="s">
        <v>632</v>
      </c>
      <c r="R10" s="136" t="s">
        <v>633</v>
      </c>
      <c r="S10" s="137" t="s">
        <v>634</v>
      </c>
      <c r="T10" s="137" t="s">
        <v>635</v>
      </c>
      <c r="U10" s="137" t="s">
        <v>636</v>
      </c>
      <c r="V10" s="137" t="s">
        <v>637</v>
      </c>
      <c r="W10" s="137" t="s">
        <v>638</v>
      </c>
      <c r="X10" s="138" t="s">
        <v>639</v>
      </c>
      <c r="Y10" s="294" t="s">
        <v>644</v>
      </c>
    </row>
    <row r="11" spans="2:26" ht="15.75" thickBot="1">
      <c r="B11" s="139" t="s">
        <v>496</v>
      </c>
      <c r="C11" s="140" t="s">
        <v>507</v>
      </c>
      <c r="D11" s="293"/>
      <c r="E11" s="164"/>
      <c r="F11" s="295"/>
      <c r="H11" s="167"/>
      <c r="I11" s="167"/>
      <c r="J11" s="167"/>
      <c r="K11" s="167"/>
      <c r="L11" s="335"/>
      <c r="M11" s="167"/>
      <c r="N11" s="167"/>
      <c r="O11" s="167"/>
      <c r="P11" s="167"/>
      <c r="Q11" s="336"/>
      <c r="R11" s="168"/>
      <c r="S11" s="168"/>
      <c r="T11" s="168"/>
      <c r="U11" s="168"/>
      <c r="V11" s="168"/>
      <c r="W11" s="168"/>
      <c r="X11" s="169"/>
      <c r="Y11" s="291">
        <v>365.12299999999999</v>
      </c>
    </row>
    <row r="12" spans="2:26">
      <c r="B12" s="141">
        <v>1</v>
      </c>
      <c r="C12" s="142" t="str">
        <f t="shared" ref="C12:C41" si="0">$D$6</f>
        <v>Forst</v>
      </c>
      <c r="D12" s="62"/>
      <c r="E12" s="165"/>
      <c r="F12" s="296"/>
      <c r="H12" s="273"/>
      <c r="I12" s="273"/>
      <c r="J12" s="273"/>
      <c r="K12" s="273"/>
      <c r="L12" s="337"/>
      <c r="M12" s="273"/>
      <c r="N12" s="273"/>
      <c r="O12" s="273"/>
      <c r="P12" s="273"/>
      <c r="Q12" s="338"/>
      <c r="R12" s="274"/>
      <c r="S12" s="274"/>
      <c r="T12" s="274"/>
      <c r="U12" s="274"/>
      <c r="V12" s="274"/>
      <c r="W12" s="274"/>
      <c r="X12" s="275"/>
      <c r="Y12" s="292"/>
      <c r="Z12" s="210"/>
    </row>
    <row r="13" spans="2:26" s="143" customFormat="1">
      <c r="B13" s="144">
        <v>2</v>
      </c>
      <c r="C13" s="145" t="str">
        <f t="shared" si="0"/>
        <v>Forst</v>
      </c>
      <c r="D13" s="62"/>
      <c r="E13" s="165"/>
      <c r="F13" s="296"/>
      <c r="H13" s="273"/>
      <c r="I13" s="273"/>
      <c r="J13" s="273"/>
      <c r="K13" s="273"/>
      <c r="L13" s="337"/>
      <c r="M13" s="273"/>
      <c r="N13" s="273"/>
      <c r="O13" s="273"/>
      <c r="P13" s="273"/>
      <c r="Q13" s="338"/>
      <c r="R13" s="274"/>
      <c r="S13" s="274"/>
      <c r="T13" s="274"/>
      <c r="U13" s="274"/>
      <c r="V13" s="274"/>
      <c r="W13" s="274"/>
      <c r="X13" s="275"/>
      <c r="Y13" s="292"/>
      <c r="Z13" s="210"/>
    </row>
    <row r="14" spans="2:26" s="143" customFormat="1">
      <c r="B14" s="144">
        <v>3</v>
      </c>
      <c r="C14" s="145" t="str">
        <f t="shared" si="0"/>
        <v>Forst</v>
      </c>
      <c r="D14" s="62"/>
      <c r="E14" s="165"/>
      <c r="F14" s="296"/>
      <c r="H14" s="273"/>
      <c r="I14" s="273"/>
      <c r="J14" s="273"/>
      <c r="K14" s="273"/>
      <c r="L14" s="337"/>
      <c r="M14" s="273"/>
      <c r="N14" s="273"/>
      <c r="O14" s="273"/>
      <c r="P14" s="273"/>
      <c r="Q14" s="338"/>
      <c r="R14" s="274"/>
      <c r="S14" s="274"/>
      <c r="T14" s="274"/>
      <c r="U14" s="274"/>
      <c r="V14" s="274"/>
      <c r="W14" s="274"/>
      <c r="X14" s="275"/>
      <c r="Y14" s="292"/>
      <c r="Z14" s="210"/>
    </row>
    <row r="15" spans="2:26" s="143" customFormat="1">
      <c r="B15" s="144">
        <v>4</v>
      </c>
      <c r="C15" s="145" t="str">
        <f t="shared" si="0"/>
        <v>Forst</v>
      </c>
      <c r="D15" s="62"/>
      <c r="E15" s="165"/>
      <c r="F15" s="296"/>
      <c r="H15" s="273"/>
      <c r="I15" s="273"/>
      <c r="J15" s="273"/>
      <c r="K15" s="273"/>
      <c r="L15" s="337"/>
      <c r="M15" s="273"/>
      <c r="N15" s="273"/>
      <c r="O15" s="273"/>
      <c r="P15" s="273"/>
      <c r="Q15" s="338"/>
      <c r="R15" s="274"/>
      <c r="S15" s="274"/>
      <c r="T15" s="274"/>
      <c r="U15" s="274"/>
      <c r="V15" s="274"/>
      <c r="W15" s="274"/>
      <c r="X15" s="275"/>
      <c r="Y15" s="292"/>
      <c r="Z15" s="210"/>
    </row>
    <row r="16" spans="2:26" s="143" customFormat="1">
      <c r="B16" s="144">
        <v>5</v>
      </c>
      <c r="C16" s="145" t="str">
        <f t="shared" si="0"/>
        <v>Forst</v>
      </c>
      <c r="D16" s="62"/>
      <c r="E16" s="165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3" customFormat="1">
      <c r="B17" s="144">
        <v>6</v>
      </c>
      <c r="C17" s="145" t="str">
        <f t="shared" si="0"/>
        <v>Forst</v>
      </c>
      <c r="D17" s="62"/>
      <c r="E17" s="165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3" customFormat="1">
      <c r="B18" s="144">
        <v>7</v>
      </c>
      <c r="C18" s="145" t="str">
        <f t="shared" si="0"/>
        <v>Forst</v>
      </c>
      <c r="D18" s="62"/>
      <c r="E18" s="165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Forst</v>
      </c>
      <c r="D19" s="62"/>
      <c r="E19" s="165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Forst</v>
      </c>
      <c r="D20" s="62"/>
      <c r="E20" s="165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Forst</v>
      </c>
      <c r="D21" s="62"/>
      <c r="E21" s="165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Forst</v>
      </c>
      <c r="D22" s="62"/>
      <c r="E22" s="165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Forst</v>
      </c>
      <c r="D23" s="62"/>
      <c r="E23" s="165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Forst</v>
      </c>
      <c r="D24" s="62"/>
      <c r="E24" s="165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Forst</v>
      </c>
      <c r="D25" s="62"/>
      <c r="E25" s="165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Forst</v>
      </c>
      <c r="D26" s="62"/>
      <c r="E26" s="165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Forst</v>
      </c>
      <c r="D27" s="62"/>
      <c r="E27" s="166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Forst</v>
      </c>
      <c r="D28" s="62"/>
      <c r="E28" s="166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Forst</v>
      </c>
      <c r="D29" s="62"/>
      <c r="E29" s="166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Forst</v>
      </c>
      <c r="D30" s="62"/>
      <c r="E30" s="166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Forst</v>
      </c>
      <c r="D31" s="62"/>
      <c r="E31" s="166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Forst</v>
      </c>
      <c r="D32" s="62"/>
      <c r="E32" s="166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Forst</v>
      </c>
      <c r="D33" s="62"/>
      <c r="E33" s="166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Forst</v>
      </c>
      <c r="D34" s="62"/>
      <c r="E34" s="166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Forst</v>
      </c>
      <c r="D35" s="62"/>
      <c r="E35" s="166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Forst</v>
      </c>
      <c r="D36" s="62"/>
      <c r="E36" s="166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Forst</v>
      </c>
      <c r="D37" s="62"/>
      <c r="E37" s="166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Forst</v>
      </c>
      <c r="D38" s="62"/>
      <c r="E38" s="166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Forst</v>
      </c>
      <c r="D39" s="62"/>
      <c r="E39" s="166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Forst</v>
      </c>
      <c r="D40" s="62"/>
      <c r="E40" s="166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Forst</v>
      </c>
      <c r="D41" s="62"/>
      <c r="E41" s="166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mergeCells count="1">
    <mergeCell ref="K5:P5"/>
  </mergeCells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Netzgesellschaft Forst (Lausitz) mbH &amp; Co. KG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Forst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9870015300005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458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52" t="s">
        <v>579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396</v>
      </c>
      <c r="G10" s="350"/>
      <c r="H10" s="350"/>
      <c r="I10" s="350"/>
      <c r="J10" s="350"/>
      <c r="K10" s="350"/>
      <c r="L10" s="351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402</v>
      </c>
      <c r="C19" s="117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645</v>
      </c>
      <c r="C20" s="117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416</v>
      </c>
      <c r="C21" s="117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417</v>
      </c>
      <c r="C22" s="117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418</v>
      </c>
      <c r="C23" s="117"/>
      <c r="D23" s="111">
        <v>15</v>
      </c>
      <c r="E23" s="304">
        <f t="shared" si="0"/>
        <v>0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403</v>
      </c>
      <c r="C24" s="117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404</v>
      </c>
      <c r="C25" s="117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405</v>
      </c>
      <c r="C26" s="117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406</v>
      </c>
      <c r="C27" s="117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407</v>
      </c>
      <c r="C28" s="117"/>
      <c r="D28" s="111">
        <v>20</v>
      </c>
      <c r="E28" s="304">
        <f t="shared" si="0"/>
        <v>0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408</v>
      </c>
      <c r="C29" s="117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409</v>
      </c>
      <c r="C30" s="117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410</v>
      </c>
      <c r="C31" s="117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411</v>
      </c>
      <c r="C32" s="117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412</v>
      </c>
      <c r="C33" s="123"/>
      <c r="D33" s="124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345</v>
      </c>
      <c r="B1" s="212">
        <v>42173</v>
      </c>
      <c r="D1" s="131" t="s">
        <v>454</v>
      </c>
      <c r="F1" s="213" t="s">
        <v>541</v>
      </c>
      <c r="N1" s="214"/>
    </row>
    <row r="2" spans="1:14" ht="25.5">
      <c r="A2" s="215" t="s">
        <v>269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244</v>
      </c>
      <c r="B95" s="128" t="s">
        <v>49</v>
      </c>
      <c r="C95" s="128" t="s">
        <v>315</v>
      </c>
      <c r="D95" s="231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244</v>
      </c>
      <c r="B96" s="128" t="s">
        <v>54</v>
      </c>
      <c r="C96" s="128" t="s">
        <v>320</v>
      </c>
      <c r="D96" s="231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244</v>
      </c>
      <c r="B97" s="128" t="s">
        <v>59</v>
      </c>
      <c r="C97" s="128" t="s">
        <v>325</v>
      </c>
      <c r="D97" s="231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244</v>
      </c>
      <c r="B98" s="128" t="s">
        <v>64</v>
      </c>
      <c r="C98" s="128" t="s">
        <v>330</v>
      </c>
      <c r="D98" s="231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244</v>
      </c>
      <c r="B99" s="128" t="s">
        <v>17</v>
      </c>
      <c r="C99" s="128" t="s">
        <v>283</v>
      </c>
      <c r="D99" s="231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244</v>
      </c>
      <c r="B100" s="128" t="s">
        <v>21</v>
      </c>
      <c r="C100" s="128" t="s">
        <v>287</v>
      </c>
      <c r="D100" s="231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244</v>
      </c>
      <c r="B101" s="128" t="s">
        <v>25</v>
      </c>
      <c r="C101" s="128" t="s">
        <v>291</v>
      </c>
      <c r="D101" s="231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244</v>
      </c>
      <c r="B102" s="128" t="s">
        <v>29</v>
      </c>
      <c r="C102" s="128" t="s">
        <v>295</v>
      </c>
      <c r="D102" s="231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244</v>
      </c>
      <c r="B103" s="128" t="s">
        <v>33</v>
      </c>
      <c r="C103" s="128" t="s">
        <v>299</v>
      </c>
      <c r="D103" s="231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244</v>
      </c>
      <c r="B104" s="128" t="s">
        <v>37</v>
      </c>
      <c r="C104" s="128" t="s">
        <v>303</v>
      </c>
      <c r="D104" s="231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244</v>
      </c>
      <c r="B105" s="128" t="s">
        <v>41</v>
      </c>
      <c r="C105" s="128" t="s">
        <v>307</v>
      </c>
      <c r="D105" s="231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244</v>
      </c>
      <c r="B106" s="128" t="s">
        <v>45</v>
      </c>
      <c r="C106" s="128" t="s">
        <v>311</v>
      </c>
      <c r="D106" s="231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244</v>
      </c>
      <c r="B107" s="128" t="s">
        <v>50</v>
      </c>
      <c r="C107" s="128" t="s">
        <v>316</v>
      </c>
      <c r="D107" s="231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244</v>
      </c>
      <c r="B108" s="128" t="s">
        <v>55</v>
      </c>
      <c r="C108" s="128" t="s">
        <v>321</v>
      </c>
      <c r="D108" s="231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244</v>
      </c>
      <c r="B109" s="128" t="s">
        <v>60</v>
      </c>
      <c r="C109" s="128" t="s">
        <v>326</v>
      </c>
      <c r="D109" s="231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244</v>
      </c>
      <c r="B110" s="128" t="s">
        <v>65</v>
      </c>
      <c r="C110" s="128" t="s">
        <v>331</v>
      </c>
      <c r="D110" s="231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244</v>
      </c>
      <c r="B111" s="128" t="s">
        <v>5</v>
      </c>
      <c r="C111" s="128" t="s">
        <v>271</v>
      </c>
      <c r="D111" s="231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244</v>
      </c>
      <c r="B112" s="128" t="s">
        <v>6</v>
      </c>
      <c r="C112" s="128" t="s">
        <v>272</v>
      </c>
      <c r="D112" s="231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244</v>
      </c>
      <c r="B113" s="128" t="s">
        <v>7</v>
      </c>
      <c r="C113" s="128" t="s">
        <v>273</v>
      </c>
      <c r="D113" s="231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244</v>
      </c>
      <c r="B114" s="128" t="s">
        <v>8</v>
      </c>
      <c r="C114" s="128" t="s">
        <v>274</v>
      </c>
      <c r="D114" s="231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244</v>
      </c>
      <c r="B115" s="128" t="s">
        <v>18</v>
      </c>
      <c r="C115" s="128" t="s">
        <v>284</v>
      </c>
      <c r="D115" s="231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244</v>
      </c>
      <c r="B116" s="128" t="s">
        <v>22</v>
      </c>
      <c r="C116" s="128" t="s">
        <v>288</v>
      </c>
      <c r="D116" s="231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244</v>
      </c>
      <c r="B117" s="128" t="s">
        <v>26</v>
      </c>
      <c r="C117" s="128" t="s">
        <v>292</v>
      </c>
      <c r="D117" s="231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244</v>
      </c>
      <c r="B118" s="128" t="s">
        <v>30</v>
      </c>
      <c r="C118" s="128" t="s">
        <v>296</v>
      </c>
      <c r="D118" s="231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244</v>
      </c>
      <c r="B119" s="128" t="s">
        <v>9</v>
      </c>
      <c r="C119" s="128" t="s">
        <v>275</v>
      </c>
      <c r="D119" s="231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244</v>
      </c>
      <c r="B120" s="128" t="s">
        <v>11</v>
      </c>
      <c r="C120" s="128" t="s">
        <v>277</v>
      </c>
      <c r="D120" s="231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244</v>
      </c>
      <c r="B121" s="128" t="s">
        <v>13</v>
      </c>
      <c r="C121" s="128" t="s">
        <v>279</v>
      </c>
      <c r="D121" s="231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244</v>
      </c>
      <c r="B122" s="128" t="s">
        <v>15</v>
      </c>
      <c r="C122" s="128" t="s">
        <v>281</v>
      </c>
      <c r="D122" s="231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244</v>
      </c>
      <c r="B123" s="128" t="s">
        <v>51</v>
      </c>
      <c r="C123" s="128" t="s">
        <v>317</v>
      </c>
      <c r="D123" s="231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244</v>
      </c>
      <c r="B124" s="128" t="s">
        <v>56</v>
      </c>
      <c r="C124" s="128" t="s">
        <v>322</v>
      </c>
      <c r="D124" s="231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244</v>
      </c>
      <c r="B125" s="128" t="s">
        <v>61</v>
      </c>
      <c r="C125" s="128" t="s">
        <v>327</v>
      </c>
      <c r="D125" s="231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244</v>
      </c>
      <c r="B126" s="128" t="s">
        <v>66</v>
      </c>
      <c r="C126" s="128" t="s">
        <v>332</v>
      </c>
      <c r="D126" s="231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244</v>
      </c>
      <c r="B127" s="128" t="s">
        <v>19</v>
      </c>
      <c r="C127" s="128" t="s">
        <v>285</v>
      </c>
      <c r="D127" s="231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244</v>
      </c>
      <c r="B128" s="128" t="s">
        <v>23</v>
      </c>
      <c r="C128" s="128" t="s">
        <v>289</v>
      </c>
      <c r="D128" s="231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244</v>
      </c>
      <c r="B129" s="128" t="s">
        <v>27</v>
      </c>
      <c r="C129" s="128" t="s">
        <v>293</v>
      </c>
      <c r="D129" s="231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244</v>
      </c>
      <c r="B130" s="128" t="s">
        <v>31</v>
      </c>
      <c r="C130" s="128" t="s">
        <v>297</v>
      </c>
      <c r="D130" s="231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244</v>
      </c>
      <c r="B131" s="128" t="s">
        <v>20</v>
      </c>
      <c r="C131" s="128" t="s">
        <v>286</v>
      </c>
      <c r="D131" s="231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244</v>
      </c>
      <c r="B132" s="128" t="s">
        <v>24</v>
      </c>
      <c r="C132" s="128" t="s">
        <v>290</v>
      </c>
      <c r="D132" s="231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244</v>
      </c>
      <c r="B133" s="128" t="s">
        <v>28</v>
      </c>
      <c r="C133" s="128" t="s">
        <v>294</v>
      </c>
      <c r="D133" s="231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244</v>
      </c>
      <c r="B134" s="128" t="s">
        <v>32</v>
      </c>
      <c r="C134" s="128" t="s">
        <v>298</v>
      </c>
      <c r="D134" s="231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244</v>
      </c>
      <c r="B135" s="128" t="s">
        <v>34</v>
      </c>
      <c r="C135" s="128" t="s">
        <v>300</v>
      </c>
      <c r="D135" s="231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244</v>
      </c>
      <c r="B136" s="128" t="s">
        <v>38</v>
      </c>
      <c r="C136" s="128" t="s">
        <v>304</v>
      </c>
      <c r="D136" s="231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244</v>
      </c>
      <c r="B137" s="128" t="s">
        <v>42</v>
      </c>
      <c r="C137" s="128" t="s">
        <v>308</v>
      </c>
      <c r="D137" s="231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244</v>
      </c>
      <c r="B138" s="128" t="s">
        <v>46</v>
      </c>
      <c r="C138" s="128" t="s">
        <v>312</v>
      </c>
      <c r="D138" s="231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244</v>
      </c>
      <c r="B139" s="128" t="s">
        <v>35</v>
      </c>
      <c r="C139" s="128" t="s">
        <v>301</v>
      </c>
      <c r="D139" s="231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244</v>
      </c>
      <c r="B140" s="128" t="s">
        <v>39</v>
      </c>
      <c r="C140" s="128" t="s">
        <v>305</v>
      </c>
      <c r="D140" s="231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244</v>
      </c>
      <c r="B141" s="128" t="s">
        <v>43</v>
      </c>
      <c r="C141" s="128" t="s">
        <v>309</v>
      </c>
      <c r="D141" s="231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244</v>
      </c>
      <c r="B142" s="128" t="s">
        <v>47</v>
      </c>
      <c r="C142" s="128" t="s">
        <v>313</v>
      </c>
      <c r="D142" s="231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244</v>
      </c>
      <c r="B143" s="128" t="s">
        <v>10</v>
      </c>
      <c r="C143" s="128" t="s">
        <v>276</v>
      </c>
      <c r="D143" s="231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244</v>
      </c>
      <c r="B144" s="128" t="s">
        <v>12</v>
      </c>
      <c r="C144" s="128" t="s">
        <v>278</v>
      </c>
      <c r="D144" s="231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244</v>
      </c>
      <c r="B145" s="128" t="s">
        <v>14</v>
      </c>
      <c r="C145" s="128" t="s">
        <v>280</v>
      </c>
      <c r="D145" s="231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244</v>
      </c>
      <c r="B146" s="128" t="s">
        <v>16</v>
      </c>
      <c r="C146" s="128" t="s">
        <v>282</v>
      </c>
      <c r="D146" s="231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244</v>
      </c>
      <c r="B147" s="128" t="s">
        <v>36</v>
      </c>
      <c r="C147" s="128" t="s">
        <v>302</v>
      </c>
      <c r="D147" s="231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244</v>
      </c>
      <c r="B148" s="128" t="s">
        <v>40</v>
      </c>
      <c r="C148" s="128" t="s">
        <v>306</v>
      </c>
      <c r="D148" s="231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244</v>
      </c>
      <c r="B149" s="128" t="s">
        <v>44</v>
      </c>
      <c r="C149" s="128" t="s">
        <v>310</v>
      </c>
      <c r="D149" s="231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244</v>
      </c>
      <c r="B150" s="128" t="s">
        <v>48</v>
      </c>
      <c r="C150" s="128" t="s">
        <v>314</v>
      </c>
      <c r="D150" s="231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244</v>
      </c>
      <c r="B151" s="128" t="s">
        <v>52</v>
      </c>
      <c r="C151" s="128" t="s">
        <v>318</v>
      </c>
      <c r="D151" s="231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244</v>
      </c>
      <c r="B152" s="128" t="s">
        <v>57</v>
      </c>
      <c r="C152" s="128" t="s">
        <v>323</v>
      </c>
      <c r="D152" s="231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244</v>
      </c>
      <c r="B153" s="128" t="s">
        <v>62</v>
      </c>
      <c r="C153" s="128" t="s">
        <v>328</v>
      </c>
      <c r="D153" s="231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244</v>
      </c>
      <c r="B154" s="128" t="s">
        <v>67</v>
      </c>
      <c r="C154" s="128" t="s">
        <v>333</v>
      </c>
      <c r="D154" s="231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244</v>
      </c>
      <c r="B155" s="128" t="s">
        <v>53</v>
      </c>
      <c r="C155" s="128" t="s">
        <v>319</v>
      </c>
      <c r="D155" s="231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244</v>
      </c>
      <c r="B156" s="128" t="s">
        <v>58</v>
      </c>
      <c r="C156" s="128" t="s">
        <v>324</v>
      </c>
      <c r="D156" s="231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244</v>
      </c>
      <c r="B157" s="128" t="s">
        <v>63</v>
      </c>
      <c r="C157" s="128" t="s">
        <v>329</v>
      </c>
      <c r="D157" s="231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244</v>
      </c>
      <c r="B158" s="128" t="s">
        <v>68</v>
      </c>
      <c r="C158" s="128" t="s">
        <v>334</v>
      </c>
      <c r="D158" s="231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455</v>
      </c>
      <c r="B1" s="128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4" t="s">
        <v>246</v>
      </c>
      <c r="B3" s="234" t="s">
        <v>85</v>
      </c>
      <c r="C3" s="235"/>
      <c r="D3" s="356" t="s">
        <v>457</v>
      </c>
      <c r="E3" s="357"/>
      <c r="F3" s="357"/>
      <c r="G3" s="357"/>
      <c r="H3" s="357"/>
      <c r="I3" s="357"/>
      <c r="J3" s="358"/>
      <c r="K3" s="236"/>
      <c r="L3" s="236"/>
      <c r="M3" s="236"/>
      <c r="N3" s="236"/>
      <c r="O3" s="237"/>
      <c r="P3" s="236"/>
    </row>
    <row r="4" spans="1:16" ht="20.100000000000001" customHeight="1">
      <c r="A4" s="355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248</v>
      </c>
      <c r="P5" s="244" t="s">
        <v>247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251</v>
      </c>
      <c r="O11" s="246" t="s">
        <v>249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251</v>
      </c>
      <c r="O12" s="246" t="s">
        <v>249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251</v>
      </c>
      <c r="O13" s="246" t="s">
        <v>249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251</v>
      </c>
      <c r="O14" s="246" t="s">
        <v>249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251</v>
      </c>
      <c r="O15" s="246" t="s">
        <v>249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251</v>
      </c>
      <c r="O16" s="246" t="s">
        <v>249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251</v>
      </c>
      <c r="O17" s="246" t="s">
        <v>250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251</v>
      </c>
      <c r="O18" s="246" t="s">
        <v>250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251</v>
      </c>
      <c r="O19" s="246" t="s">
        <v>250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251</v>
      </c>
      <c r="O20" s="246" t="s">
        <v>250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251</v>
      </c>
      <c r="O21" s="246" t="s">
        <v>250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251</v>
      </c>
      <c r="O22" s="246" t="s">
        <v>250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lDescription xmlns="a1b5f9af-6a4d-4ba6-ada4-a0eb3b79048e" xsi:nil="true"/>
    <nflAppearInDownloadCenter xmlns="a1b5f9af-6a4d-4ba6-ada4-a0eb3b79048e">true</nflAppearInDownloadCenter>
    <nflDownloadCategory xmlns="a1b5f9af-6a4d-4ba6-ada4-a0eb3b79048e">Veröffentlichungspflichten Gas</nflDownload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A19166C7D0373C46BB394DB1389DE2C80038DACC82B32F0D49B278127D0B5131FB" ma:contentTypeVersion="3" ma:contentTypeDescription="" ma:contentTypeScope="" ma:versionID="c682b6649a6e3ac363b70d73dff26e4e">
  <xsd:schema xmlns:xsd="http://www.w3.org/2001/XMLSchema" xmlns:xs="http://www.w3.org/2001/XMLSchema" xmlns:p="http://schemas.microsoft.com/office/2006/metadata/properties" xmlns:ns2="a1b5f9af-6a4d-4ba6-ada4-a0eb3b79048e" targetNamespace="http://schemas.microsoft.com/office/2006/metadata/properties" ma:root="true" ma:fieldsID="e54e96a3adf5f97f8b19bde7d3949a8b" ns2:_="">
    <xsd:import namespace="a1b5f9af-6a4d-4ba6-ada4-a0eb3b79048e"/>
    <xsd:element name="properties">
      <xsd:complexType>
        <xsd:sequence>
          <xsd:element name="documentManagement">
            <xsd:complexType>
              <xsd:all>
                <xsd:element ref="ns2:nflDescription" minOccurs="0"/>
                <xsd:element ref="ns2:nflDownloadCategory" minOccurs="0"/>
                <xsd:element ref="ns2:nflAppearInDownloadCen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5f9af-6a4d-4ba6-ada4-a0eb3b79048e" elementFormDefault="qualified">
    <xsd:import namespace="http://schemas.microsoft.com/office/2006/documentManagement/types"/>
    <xsd:import namespace="http://schemas.microsoft.com/office/infopath/2007/PartnerControls"/>
    <xsd:element name="nflDescription" ma:index="8" nillable="true" ma:displayName="Beschreibungstext" ma:internalName="nflDescription">
      <xsd:simpleType>
        <xsd:restriction base="dms:Note">
          <xsd:maxLength value="255"/>
        </xsd:restriction>
      </xsd:simpleType>
    </xsd:element>
    <xsd:element name="nflDownloadCategory" ma:index="9" nillable="true" ma:displayName="Downloadkategorie" ma:default="Berichte" ma:format="Dropdown" ma:internalName="nflDownloadCategory">
      <xsd:simpleType>
        <xsd:restriction base="dms:Choice">
          <xsd:enumeration value="Berichte"/>
          <xsd:enumeration value="Netzanschluss"/>
          <xsd:enumeration value="Mess- und Zählerwesen"/>
          <xsd:enumeration value="Veröffentlichungspflichten Gas"/>
          <xsd:enumeration value="Veröffentlichungspflichten Strom"/>
          <xsd:enumeration value="Bescheinigungen, Formulare und sonstige Informationen"/>
          <xsd:enumeration value="Gesetze und Verordnungen"/>
          <xsd:enumeration value="Versorgungsunterbrechungen"/>
        </xsd:restriction>
      </xsd:simpleType>
    </xsd:element>
    <xsd:element name="nflAppearInDownloadCenter" ma:index="10" nillable="true" ma:displayName="In Download-Center anzeigen" ma:default="1" ma:internalName="nflAppearInDownloadCen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80745-35B9-4C07-9273-25431318A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0C007-9B1B-4896-B9BB-C1736AD253C3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1b5f9af-6a4d-4ba6-ada4-a0eb3b79048e"/>
  </ds:schemaRefs>
</ds:datastoreItem>
</file>

<file path=customXml/itemProps3.xml><?xml version="1.0" encoding="utf-8"?>
<ds:datastoreItem xmlns:ds="http://schemas.openxmlformats.org/officeDocument/2006/customXml" ds:itemID="{AC3C41C3-7C24-4AC5-A8B7-9F5D9174A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5f9af-6a4d-4ba6-ada4-a0eb3b790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#02</vt:lpstr>
      <vt:lpstr>SLP-Temp-Gebiet Forst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SLP-Verfahren: Verfahrensspezifische Parameter</dc:title>
  <dc:creator>BDEW/VKU/GEODE</dc:creator>
  <cp:lastModifiedBy>Errerd, Jenny</cp:lastModifiedBy>
  <cp:lastPrinted>2015-03-20T22:59:10Z</cp:lastPrinted>
  <dcterms:created xsi:type="dcterms:W3CDTF">2015-01-15T05:25:41Z</dcterms:created>
  <dcterms:modified xsi:type="dcterms:W3CDTF">2019-01-22T12:56:18Z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0x010100A19166C7D0373C46BB394DB1389DE2C80038DACC82B32F0D49B278127D0B5131FB</vt:lpwstr>
  </property>
</Properties>
</file>